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X:\2024\VZMR\Stavební práce\VR_MENDELU shop\0_podklady\Mendelu Shop VV\"/>
    </mc:Choice>
  </mc:AlternateContent>
  <xr:revisionPtr revIDLastSave="0" documentId="13_ncr:1_{7959D177-96FB-4499-BFB3-87B3F5FAB3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" sheetId="1" r:id="rId1"/>
    <sheet name="Pomocné výpočty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34" i="1"/>
  <c r="E51" i="1"/>
  <c r="E43" i="1"/>
  <c r="E73" i="1"/>
  <c r="E69" i="1"/>
  <c r="E65" i="1"/>
  <c r="E61" i="1"/>
  <c r="E56" i="1"/>
  <c r="D38" i="2"/>
  <c r="F38" i="2" s="1"/>
  <c r="H38" i="2" s="1"/>
  <c r="D36" i="2"/>
  <c r="F36" i="2" s="1"/>
  <c r="H36" i="2" s="1"/>
  <c r="D35" i="2"/>
  <c r="F35" i="2" s="1"/>
  <c r="H35" i="2" s="1"/>
  <c r="D34" i="2"/>
  <c r="F34" i="2" s="1"/>
  <c r="H34" i="2" s="1"/>
  <c r="F33" i="2"/>
  <c r="H33" i="2" s="1"/>
  <c r="D33" i="2"/>
  <c r="F32" i="2"/>
  <c r="H26" i="2"/>
  <c r="H24" i="2"/>
  <c r="H23" i="2"/>
  <c r="D22" i="2"/>
  <c r="F22" i="2" s="1"/>
  <c r="H22" i="2" s="1"/>
  <c r="F21" i="2"/>
  <c r="H21" i="2" s="1"/>
  <c r="D21" i="2"/>
  <c r="D20" i="2"/>
  <c r="F20" i="2" s="1"/>
  <c r="H20" i="2" s="1"/>
  <c r="F19" i="2"/>
  <c r="D18" i="2"/>
  <c r="H18" i="2" s="1"/>
  <c r="H15" i="2"/>
  <c r="D15" i="2"/>
  <c r="D13" i="2"/>
  <c r="H13" i="2" s="1"/>
  <c r="D10" i="2"/>
  <c r="H10" i="2" s="1"/>
  <c r="H9" i="2"/>
  <c r="D9" i="2"/>
  <c r="D8" i="2"/>
  <c r="H8" i="2" s="1"/>
  <c r="H7" i="2"/>
  <c r="D7" i="2"/>
  <c r="D6" i="2"/>
  <c r="H6" i="2" s="1"/>
  <c r="H5" i="2"/>
  <c r="D5" i="2"/>
  <c r="D11" i="2" s="1"/>
  <c r="E71" i="1"/>
  <c r="E67" i="1"/>
  <c r="E63" i="1"/>
  <c r="E59" i="1"/>
  <c r="E58" i="1"/>
  <c r="E54" i="1"/>
  <c r="E53" i="1"/>
  <c r="E49" i="1"/>
  <c r="E48" i="1"/>
  <c r="E47" i="1"/>
  <c r="E46" i="1"/>
  <c r="E45" i="1"/>
  <c r="E41" i="1"/>
  <c r="E40" i="1"/>
  <c r="E39" i="1"/>
  <c r="E38" i="1"/>
  <c r="E37" i="1"/>
  <c r="E36" i="1"/>
  <c r="E32" i="1"/>
  <c r="E31" i="1"/>
  <c r="E30" i="1"/>
  <c r="E29" i="1"/>
  <c r="E28" i="1"/>
  <c r="E27" i="1"/>
  <c r="E26" i="1"/>
  <c r="E25" i="1"/>
  <c r="E24" i="1"/>
  <c r="E20" i="1"/>
  <c r="E19" i="1"/>
  <c r="E18" i="1"/>
  <c r="E17" i="1"/>
  <c r="E16" i="1"/>
  <c r="E15" i="1"/>
  <c r="E11" i="1"/>
  <c r="E10" i="1"/>
  <c r="E9" i="1"/>
  <c r="E8" i="1"/>
  <c r="E7" i="1"/>
  <c r="E6" i="1"/>
  <c r="E5" i="1"/>
  <c r="E4" i="1"/>
  <c r="E3" i="1"/>
  <c r="E13" i="1" s="1"/>
  <c r="E75" i="1" l="1"/>
  <c r="H11" i="2"/>
  <c r="H25" i="2"/>
  <c r="H28" i="2"/>
  <c r="H37" i="2"/>
  <c r="H39" i="2" s="1"/>
  <c r="E77" i="1" l="1"/>
  <c r="E76" i="1"/>
  <c r="E79" i="1" l="1"/>
</calcChain>
</file>

<file path=xl/sharedStrings.xml><?xml version="1.0" encoding="utf-8"?>
<sst xmlns="http://schemas.openxmlformats.org/spreadsheetml/2006/main" count="97" uniqueCount="81">
  <si>
    <t>MENDELU SHOP - VÝKAZ VÝMĚR INTERIÉRU</t>
  </si>
  <si>
    <t>Název celku</t>
  </si>
  <si>
    <t>Část sestavy</t>
  </si>
  <si>
    <t>Ks/m</t>
  </si>
  <si>
    <t>CENA / J
Kč</t>
  </si>
  <si>
    <t>Dodávka Kč</t>
  </si>
  <si>
    <t>SESTAVA A</t>
  </si>
  <si>
    <r>
      <rPr>
        <sz val="10"/>
        <color indexed="8"/>
        <rFont val="Helvetica Neue"/>
      </rPr>
      <t xml:space="preserve">Korpus </t>
    </r>
    <r>
      <rPr>
        <i/>
        <sz val="10"/>
        <color indexed="8"/>
        <rFont val="Helvetica Neue Light"/>
      </rPr>
      <t>dýha 1,2 mm , kartáč PUR G5 mat tl. desky 20 / 40 mm</t>
    </r>
  </si>
  <si>
    <r>
      <rPr>
        <sz val="10"/>
        <color indexed="8"/>
        <rFont val="Helvetica Neue"/>
      </rPr>
      <t xml:space="preserve">Zásuvka, </t>
    </r>
    <r>
      <rPr>
        <i/>
        <sz val="10"/>
        <color indexed="8"/>
        <rFont val="Helvetica Neue"/>
      </rPr>
      <t>Tenká zdvojená bočnice z oceli barva antracit korpusové lišty s nosností min 40kg (70kg) DTDL antracit</t>
    </r>
  </si>
  <si>
    <r>
      <rPr>
        <sz val="10"/>
        <color indexed="8"/>
        <rFont val="Helvetica Neue"/>
      </rPr>
      <t xml:space="preserve">Stojna A, </t>
    </r>
    <r>
      <rPr>
        <sz val="10"/>
        <color indexed="8"/>
        <rFont val="Helvetica Neue Light"/>
      </rPr>
      <t>včetně kování, prášková barva RAL 9005 mat</t>
    </r>
  </si>
  <si>
    <r>
      <rPr>
        <sz val="10"/>
        <color indexed="8"/>
        <rFont val="Helvetica Neue"/>
      </rPr>
      <t xml:space="preserve">Stojna B, </t>
    </r>
    <r>
      <rPr>
        <sz val="10"/>
        <color indexed="8"/>
        <rFont val="Helvetica Neue Light"/>
      </rPr>
      <t>včetně kování, prášková barva RAL 9005 mat</t>
    </r>
  </si>
  <si>
    <r>
      <rPr>
        <sz val="10"/>
        <color indexed="8"/>
        <rFont val="Helvetica Neue"/>
      </rPr>
      <t xml:space="preserve">Police, 550x1220x40 mm, </t>
    </r>
    <r>
      <rPr>
        <i/>
        <sz val="10"/>
        <color indexed="8"/>
        <rFont val="Helvetica Neue Light"/>
      </rPr>
      <t>kartáč PUR G5 mat tl. desky</t>
    </r>
  </si>
  <si>
    <t>Pomocná konstrukce dle dohody</t>
  </si>
  <si>
    <t>Led-diodová lišta černá, difuzor černý, šikmá pro pásek 12 mm</t>
  </si>
  <si>
    <t>Led pásek Profi Hybridní 128 LED 22W/24V/IP20/12mm/180lm/W</t>
  </si>
  <si>
    <t>CELKEM A</t>
  </si>
  <si>
    <t>SESTAVA B</t>
  </si>
  <si>
    <r>
      <rPr>
        <sz val="10"/>
        <color indexed="8"/>
        <rFont val="Helvetica Neue"/>
      </rPr>
      <t xml:space="preserve">Korpus </t>
    </r>
    <r>
      <rPr>
        <i/>
        <sz val="10"/>
        <color indexed="8"/>
        <rFont val="Helvetica Neue Light"/>
      </rPr>
      <t>dýha 1,2 mm , kartáč PUR G5 mat tl. desky 20 mm</t>
    </r>
  </si>
  <si>
    <r>
      <rPr>
        <sz val="10"/>
        <color indexed="8"/>
        <rFont val="Helvetica Neue"/>
      </rPr>
      <t xml:space="preserve">Korpus </t>
    </r>
    <r>
      <rPr>
        <i/>
        <sz val="10"/>
        <color indexed="8"/>
        <rFont val="Helvetica Neue Light"/>
      </rPr>
      <t>DTDL 18 mm RAL 7043</t>
    </r>
  </si>
  <si>
    <t>Čela zásuvek a vnitřní strana pultu HPL Black Mat A/F</t>
  </si>
  <si>
    <t>Sokl HPL Blac Mat A/F ( Deep Black)</t>
  </si>
  <si>
    <t>Zásuvkový blok</t>
  </si>
  <si>
    <t>CELKEM B</t>
  </si>
  <si>
    <t>SESTAVA C1</t>
  </si>
  <si>
    <r>
      <rPr>
        <sz val="10"/>
        <color indexed="8"/>
        <rFont val="Helvetica Neue"/>
      </rPr>
      <t xml:space="preserve">Police </t>
    </r>
    <r>
      <rPr>
        <i/>
        <sz val="10"/>
        <color indexed="8"/>
        <rFont val="Helvetica Neue Light"/>
      </rPr>
      <t>dýha 1,2 mm , kartáč PUR G5 mat tl. desky 20 mm</t>
    </r>
  </si>
  <si>
    <t>Příčka HPL</t>
  </si>
  <si>
    <r>
      <rPr>
        <sz val="10"/>
        <color indexed="8"/>
        <rFont val="Helvetica Neue"/>
      </rPr>
      <t xml:space="preserve">Bok </t>
    </r>
    <r>
      <rPr>
        <i/>
        <sz val="10"/>
        <color indexed="8"/>
        <rFont val="Helvetica Neue Light"/>
      </rPr>
      <t>dýha 1,2 mm , kartáč PUR G5 mat tl. desky 20 mm</t>
    </r>
  </si>
  <si>
    <r>
      <rPr>
        <sz val="10"/>
        <color indexed="8"/>
        <rFont val="Helvetica Neue"/>
      </rPr>
      <t xml:space="preserve">Stínová mezera, </t>
    </r>
    <r>
      <rPr>
        <i/>
        <sz val="10"/>
        <color indexed="8"/>
        <rFont val="Helvetica Neue Light"/>
      </rPr>
      <t>HPL + DTD</t>
    </r>
  </si>
  <si>
    <t>CELKEM C1</t>
  </si>
  <si>
    <t>SESTAVA C2</t>
  </si>
  <si>
    <r>
      <rPr>
        <sz val="10"/>
        <color indexed="8"/>
        <rFont val="Helvetica Neue"/>
      </rPr>
      <t xml:space="preserve">Boky </t>
    </r>
    <r>
      <rPr>
        <i/>
        <sz val="10"/>
        <color indexed="8"/>
        <rFont val="Helvetica Neue Light"/>
      </rPr>
      <t>dýha 1,2 mm , kartáč PUR G5 mat tl. desky 20 mm</t>
    </r>
  </si>
  <si>
    <t>Zkušební kabina</t>
  </si>
  <si>
    <r>
      <rPr>
        <sz val="10"/>
        <color indexed="8"/>
        <rFont val="Helvetica Neue"/>
      </rPr>
      <t xml:space="preserve">Korpus </t>
    </r>
    <r>
      <rPr>
        <i/>
        <sz val="10"/>
        <color indexed="8"/>
        <rFont val="Helvetica Neue Light"/>
      </rPr>
      <t>DTDL 2x18 mm RAL 7043 ( 1,255x2,7x36 mm)</t>
    </r>
  </si>
  <si>
    <r>
      <rPr>
        <sz val="10"/>
        <color indexed="8"/>
        <rFont val="Helvetica Neue"/>
      </rPr>
      <t xml:space="preserve">Sokl, </t>
    </r>
    <r>
      <rPr>
        <i/>
        <sz val="10"/>
        <color indexed="8"/>
        <rFont val="Helvetica Neue"/>
      </rPr>
      <t>HPL Blac Mat A/F ( Deep Black) lepeno na DTDL - 12 mm</t>
    </r>
  </si>
  <si>
    <t>Rozpěrná tyč</t>
  </si>
  <si>
    <r>
      <rPr>
        <sz val="10"/>
        <color indexed="8"/>
        <rFont val="Helvetica Neue"/>
      </rPr>
      <t>Závěs Látkový</t>
    </r>
    <r>
      <rPr>
        <i/>
        <sz val="10"/>
        <color indexed="8"/>
        <rFont val="Helvetica Neue Light"/>
      </rPr>
      <t xml:space="preserve"> dle výběru architekta BAVLNA -LEN/PES -40/60%</t>
    </r>
  </si>
  <si>
    <t>Zrcadlo - Int. / Ext.</t>
  </si>
  <si>
    <t>CELKEM C2</t>
  </si>
  <si>
    <t>SESTAVA D</t>
  </si>
  <si>
    <r>
      <rPr>
        <sz val="10"/>
        <color indexed="8"/>
        <rFont val="Helvetica Neue"/>
      </rPr>
      <t xml:space="preserve">Dveře </t>
    </r>
    <r>
      <rPr>
        <i/>
        <sz val="10"/>
        <color indexed="8"/>
        <rFont val="Helvetica Neue Light"/>
      </rPr>
      <t>dýha 1,2 mm , kartáč PUR G5 mat tl. desky 20 mm</t>
    </r>
  </si>
  <si>
    <r>
      <rPr>
        <sz val="10"/>
        <color indexed="8"/>
        <rFont val="Helvetica Neue"/>
      </rPr>
      <t xml:space="preserve">Sokl, </t>
    </r>
    <r>
      <rPr>
        <i/>
        <sz val="10"/>
        <color indexed="8"/>
        <rFont val="Helvetica Neue"/>
      </rPr>
      <t>HPL Blac Mat A/F ( Deep Black) včetně noh</t>
    </r>
  </si>
  <si>
    <t>CELKEM D</t>
  </si>
  <si>
    <t>SESTAVA E1</t>
  </si>
  <si>
    <r>
      <rPr>
        <sz val="10"/>
        <color indexed="8"/>
        <rFont val="Helvetica Neue"/>
      </rPr>
      <t xml:space="preserve">Deska, nadrozměr 3.30 m </t>
    </r>
    <r>
      <rPr>
        <i/>
        <sz val="10"/>
        <color indexed="8"/>
        <rFont val="Helvetica Neue Light"/>
      </rPr>
      <t>dýha 1,2 mm , kartáč PUR G5 mat tl. desky 20 mm</t>
    </r>
  </si>
  <si>
    <r>
      <rPr>
        <sz val="10"/>
        <color indexed="8"/>
        <rFont val="Helvetica Neue"/>
      </rPr>
      <t>Pomocný rastr - materiál dle dohody</t>
    </r>
    <r>
      <rPr>
        <i/>
        <sz val="10"/>
        <color indexed="8"/>
        <rFont val="Helvetica Neue Light"/>
      </rPr>
      <t xml:space="preserve"> 40x80x3300 mm RAL černá 9005</t>
    </r>
  </si>
  <si>
    <t>CELKEM E1</t>
  </si>
  <si>
    <t>SESTAVA E2</t>
  </si>
  <si>
    <r>
      <rPr>
        <sz val="10"/>
        <color indexed="8"/>
        <rFont val="Helvetica Neue"/>
      </rPr>
      <t xml:space="preserve">Obklad stěny, </t>
    </r>
    <r>
      <rPr>
        <i/>
        <sz val="10"/>
        <color indexed="8"/>
        <rFont val="Helvetica Neue Light"/>
      </rPr>
      <t>dýha 1,2 mm , kartáč PUR G5 mat tl. desky 20 mm</t>
    </r>
  </si>
  <si>
    <t>Rošt pomocný - RAL 9005</t>
  </si>
  <si>
    <t>CELKEM E2</t>
  </si>
  <si>
    <t>SESTAVA G1</t>
  </si>
  <si>
    <t>Držák ocelový výšstavní - RAL 9005</t>
  </si>
  <si>
    <t>CELKEM G1</t>
  </si>
  <si>
    <t>SESTAVA G2</t>
  </si>
  <si>
    <t>CELKEM G2</t>
  </si>
  <si>
    <t>SESTAVA H</t>
  </si>
  <si>
    <t>Taburet / PUF - zahradní (například Suns Arezzo Natural)</t>
  </si>
  <si>
    <r>
      <rPr>
        <i/>
        <sz val="10"/>
        <color indexed="8"/>
        <rFont val="Helvetica Neue Light"/>
      </rPr>
      <t>Průměr 70 cm / výška 41 cm, vyrobeno z recyklátu</t>
    </r>
  </si>
  <si>
    <t>CELKEM H</t>
  </si>
  <si>
    <t>CELKEM INTERIÉR - VÝROBA NÁBYTKU BEZ DPH</t>
  </si>
  <si>
    <t>CELKEM MONTÁŽ - BEZ DPH</t>
  </si>
  <si>
    <t>CELKEM DOPRAVA - BEZ DPH</t>
  </si>
  <si>
    <t xml:space="preserve">CELKEM </t>
  </si>
  <si>
    <t>Sestava A</t>
  </si>
  <si>
    <t>A</t>
  </si>
  <si>
    <t>B</t>
  </si>
  <si>
    <t>Plocha</t>
  </si>
  <si>
    <t>Počet</t>
  </si>
  <si>
    <t>Celkem</t>
  </si>
  <si>
    <t>Cena</t>
  </si>
  <si>
    <t>Korpus Sestava A</t>
  </si>
  <si>
    <t>Čelo</t>
  </si>
  <si>
    <t>Záda</t>
  </si>
  <si>
    <t>Dno</t>
  </si>
  <si>
    <t>Půda</t>
  </si>
  <si>
    <t>Bok</t>
  </si>
  <si>
    <t>Police 1</t>
  </si>
  <si>
    <t>Sestava B</t>
  </si>
  <si>
    <t>Korpus</t>
  </si>
  <si>
    <t>Zásuvky</t>
  </si>
  <si>
    <t>Sestava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</si>
</sst>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indexed="8"/>
      <name val="Helvetica Neue"/>
    </font>
    <font>
      <sz val="12"/>
      <color indexed="8"/>
      <name val="Helvetica Neue"/>
    </font>
    <font>
      <sz val="10"/>
      <color indexed="8"/>
      <name val="Helvetica Neue Light"/>
    </font>
    <font>
      <b/>
      <sz val="10"/>
      <color indexed="8"/>
      <name val="Helvetica Neue"/>
    </font>
    <font>
      <i/>
      <sz val="10"/>
      <color indexed="8"/>
      <name val="Helvetica Neue Light"/>
    </font>
    <font>
      <i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7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vertical="top" wrapText="1"/>
    </xf>
    <xf numFmtId="49" fontId="0" fillId="0" borderId="3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vertical="center" wrapText="1"/>
    </xf>
    <xf numFmtId="3" fontId="0" fillId="0" borderId="4" xfId="0" applyNumberFormat="1" applyFont="1" applyBorder="1" applyAlignment="1">
      <alignment vertical="center" wrapText="1"/>
    </xf>
    <xf numFmtId="0" fontId="3" fillId="3" borderId="5" xfId="0" applyFont="1" applyFill="1" applyBorder="1" applyAlignment="1">
      <alignment vertical="top" wrapText="1"/>
    </xf>
    <xf numFmtId="49" fontId="0" fillId="0" borderId="6" xfId="0" applyNumberFormat="1" applyFont="1" applyBorder="1" applyAlignment="1">
      <alignment vertical="center" wrapText="1"/>
    </xf>
    <xf numFmtId="0" fontId="0" fillId="0" borderId="7" xfId="0" applyNumberFormat="1" applyFont="1" applyBorder="1" applyAlignment="1">
      <alignment vertical="center" wrapText="1"/>
    </xf>
    <xf numFmtId="3" fontId="0" fillId="0" borderId="7" xfId="0" applyNumberFormat="1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49" fontId="3" fillId="3" borderId="5" xfId="0" applyNumberFormat="1" applyFont="1" applyFill="1" applyBorder="1" applyAlignment="1">
      <alignment vertical="top" wrapText="1"/>
    </xf>
    <xf numFmtId="49" fontId="0" fillId="3" borderId="5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6" xfId="0" applyNumberFormat="1" applyFont="1" applyBorder="1" applyAlignment="1">
      <alignment vertical="top" wrapText="1"/>
    </xf>
    <xf numFmtId="0" fontId="0" fillId="0" borderId="7" xfId="0" applyNumberFormat="1" applyFont="1" applyBorder="1" applyAlignment="1">
      <alignment vertical="top" wrapText="1"/>
    </xf>
    <xf numFmtId="3" fontId="0" fillId="0" borderId="4" xfId="0" applyNumberFormat="1" applyFont="1" applyBorder="1" applyAlignment="1" applyProtection="1">
      <alignment vertical="center" wrapText="1"/>
      <protection locked="0"/>
    </xf>
    <xf numFmtId="3" fontId="0" fillId="0" borderId="7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9"/>
  <sheetViews>
    <sheetView showGridLines="0" tabSelected="1" workbookViewId="0">
      <pane xSplit="1" ySplit="2" topLeftCell="B36" activePane="bottomRight" state="frozen"/>
      <selection pane="topRight"/>
      <selection pane="bottomLeft"/>
      <selection pane="bottomRight" activeCell="D3" sqref="D3"/>
    </sheetView>
  </sheetViews>
  <sheetFormatPr defaultColWidth="16.28515625" defaultRowHeight="12.75"/>
  <cols>
    <col min="1" max="1" width="16.28515625" style="1" customWidth="1"/>
    <col min="2" max="2" width="52" style="1" customWidth="1"/>
    <col min="3" max="3" width="6.28515625" style="1" customWidth="1"/>
    <col min="4" max="4" width="8.7109375" style="1" customWidth="1"/>
    <col min="5" max="5" width="10.7109375" style="1" customWidth="1"/>
    <col min="6" max="6" width="16.28515625" style="1" customWidth="1"/>
    <col min="7" max="16384" width="16.28515625" style="1"/>
  </cols>
  <sheetData>
    <row r="1" spans="1:5" ht="15">
      <c r="A1" s="26" t="s">
        <v>0</v>
      </c>
      <c r="B1" s="26"/>
      <c r="C1" s="26"/>
      <c r="D1" s="26"/>
      <c r="E1" s="26"/>
    </row>
    <row r="2" spans="1:5" ht="25.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25.5">
      <c r="A3" s="3" t="s">
        <v>6</v>
      </c>
      <c r="B3" s="4" t="s">
        <v>7</v>
      </c>
      <c r="C3" s="5">
        <v>4</v>
      </c>
      <c r="D3" s="24">
        <v>0</v>
      </c>
      <c r="E3" s="6">
        <f t="shared" ref="E3:E11" si="0">D3*C3</f>
        <v>0</v>
      </c>
    </row>
    <row r="4" spans="1:5" ht="25.5">
      <c r="A4" s="7"/>
      <c r="B4" s="8" t="s">
        <v>8</v>
      </c>
      <c r="C4" s="9">
        <v>4</v>
      </c>
      <c r="D4" s="25">
        <v>0</v>
      </c>
      <c r="E4" s="10">
        <f t="shared" si="0"/>
        <v>0</v>
      </c>
    </row>
    <row r="5" spans="1:5">
      <c r="A5" s="7"/>
      <c r="B5" s="8" t="s">
        <v>9</v>
      </c>
      <c r="C5" s="9">
        <v>2</v>
      </c>
      <c r="D5" s="25">
        <v>0</v>
      </c>
      <c r="E5" s="10">
        <f t="shared" si="0"/>
        <v>0</v>
      </c>
    </row>
    <row r="6" spans="1:5">
      <c r="A6" s="7"/>
      <c r="B6" s="8" t="s">
        <v>10</v>
      </c>
      <c r="C6" s="9">
        <v>3</v>
      </c>
      <c r="D6" s="25">
        <v>0</v>
      </c>
      <c r="E6" s="10">
        <f t="shared" si="0"/>
        <v>0</v>
      </c>
    </row>
    <row r="7" spans="1:5">
      <c r="A7" s="7"/>
      <c r="B7" s="8" t="s">
        <v>11</v>
      </c>
      <c r="C7" s="9">
        <v>4</v>
      </c>
      <c r="D7" s="25">
        <v>0</v>
      </c>
      <c r="E7" s="10">
        <f t="shared" si="0"/>
        <v>0</v>
      </c>
    </row>
    <row r="8" spans="1:5">
      <c r="A8" s="7"/>
      <c r="B8" s="8" t="s">
        <v>11</v>
      </c>
      <c r="C8" s="9">
        <v>12</v>
      </c>
      <c r="D8" s="25">
        <v>0</v>
      </c>
      <c r="E8" s="10">
        <f t="shared" si="0"/>
        <v>0</v>
      </c>
    </row>
    <row r="9" spans="1:5">
      <c r="A9" s="7"/>
      <c r="B9" s="8" t="s">
        <v>12</v>
      </c>
      <c r="C9" s="9">
        <v>1</v>
      </c>
      <c r="D9" s="25">
        <v>0</v>
      </c>
      <c r="E9" s="10">
        <f t="shared" si="0"/>
        <v>0</v>
      </c>
    </row>
    <row r="10" spans="1:5" ht="25.5">
      <c r="A10" s="7"/>
      <c r="B10" s="8" t="s">
        <v>13</v>
      </c>
      <c r="C10" s="9">
        <v>5</v>
      </c>
      <c r="D10" s="25">
        <v>0</v>
      </c>
      <c r="E10" s="10">
        <f t="shared" si="0"/>
        <v>0</v>
      </c>
    </row>
    <row r="11" spans="1:5" ht="25.5">
      <c r="A11" s="7"/>
      <c r="B11" s="8" t="s">
        <v>14</v>
      </c>
      <c r="C11" s="9">
        <v>5</v>
      </c>
      <c r="D11" s="25">
        <v>0</v>
      </c>
      <c r="E11" s="10">
        <f t="shared" si="0"/>
        <v>0</v>
      </c>
    </row>
    <row r="12" spans="1:5">
      <c r="A12" s="7"/>
      <c r="B12" s="11"/>
      <c r="C12" s="9"/>
      <c r="D12" s="10"/>
      <c r="E12" s="12"/>
    </row>
    <row r="13" spans="1:5">
      <c r="A13" s="13" t="s">
        <v>15</v>
      </c>
      <c r="B13" s="11"/>
      <c r="C13" s="9"/>
      <c r="D13" s="10"/>
      <c r="E13" s="12">
        <f>SUM(E3:E11)</f>
        <v>0</v>
      </c>
    </row>
    <row r="14" spans="1:5">
      <c r="A14" s="7"/>
      <c r="B14" s="11"/>
      <c r="C14" s="9"/>
      <c r="D14" s="10"/>
      <c r="E14" s="10"/>
    </row>
    <row r="15" spans="1:5">
      <c r="A15" s="13" t="s">
        <v>16</v>
      </c>
      <c r="B15" s="8" t="s">
        <v>17</v>
      </c>
      <c r="C15" s="9">
        <v>1</v>
      </c>
      <c r="D15" s="25">
        <v>0</v>
      </c>
      <c r="E15" s="10">
        <f t="shared" ref="E15:E20" si="1">D15*C15</f>
        <v>0</v>
      </c>
    </row>
    <row r="16" spans="1:5">
      <c r="A16" s="7"/>
      <c r="B16" s="8" t="s">
        <v>18</v>
      </c>
      <c r="C16" s="9">
        <v>1</v>
      </c>
      <c r="D16" s="25">
        <v>0</v>
      </c>
      <c r="E16" s="10">
        <f t="shared" si="1"/>
        <v>0</v>
      </c>
    </row>
    <row r="17" spans="1:5" ht="25.5">
      <c r="A17" s="7"/>
      <c r="B17" s="8" t="s">
        <v>8</v>
      </c>
      <c r="C17" s="9">
        <v>10</v>
      </c>
      <c r="D17" s="25">
        <v>0</v>
      </c>
      <c r="E17" s="10">
        <f t="shared" si="1"/>
        <v>0</v>
      </c>
    </row>
    <row r="18" spans="1:5">
      <c r="A18" s="7"/>
      <c r="B18" s="8" t="s">
        <v>19</v>
      </c>
      <c r="C18" s="9">
        <v>1</v>
      </c>
      <c r="D18" s="25">
        <v>0</v>
      </c>
      <c r="E18" s="10">
        <f t="shared" si="1"/>
        <v>0</v>
      </c>
    </row>
    <row r="19" spans="1:5">
      <c r="A19" s="7"/>
      <c r="B19" s="8" t="s">
        <v>20</v>
      </c>
      <c r="C19" s="9">
        <v>2</v>
      </c>
      <c r="D19" s="25">
        <v>0</v>
      </c>
      <c r="E19" s="10">
        <f t="shared" si="1"/>
        <v>0</v>
      </c>
    </row>
    <row r="20" spans="1:5">
      <c r="A20" s="7"/>
      <c r="B20" s="8" t="s">
        <v>21</v>
      </c>
      <c r="C20" s="9">
        <v>1</v>
      </c>
      <c r="D20" s="25">
        <v>0</v>
      </c>
      <c r="E20" s="10">
        <f t="shared" si="1"/>
        <v>0</v>
      </c>
    </row>
    <row r="21" spans="1:5">
      <c r="A21" s="7"/>
      <c r="B21" s="11"/>
      <c r="C21" s="9"/>
      <c r="D21" s="10"/>
      <c r="E21" s="10"/>
    </row>
    <row r="22" spans="1:5">
      <c r="A22" s="13" t="s">
        <v>22</v>
      </c>
      <c r="B22" s="11"/>
      <c r="C22" s="9"/>
      <c r="D22" s="10"/>
      <c r="E22" s="12">
        <f>SUM(E15:E20)</f>
        <v>0</v>
      </c>
    </row>
    <row r="23" spans="1:5">
      <c r="A23" s="7"/>
      <c r="B23" s="11"/>
      <c r="C23" s="9"/>
      <c r="D23" s="10"/>
      <c r="E23" s="10"/>
    </row>
    <row r="24" spans="1:5">
      <c r="A24" s="13" t="s">
        <v>23</v>
      </c>
      <c r="B24" s="8" t="s">
        <v>17</v>
      </c>
      <c r="C24" s="9">
        <v>6</v>
      </c>
      <c r="D24" s="25">
        <v>0</v>
      </c>
      <c r="E24" s="10">
        <f t="shared" ref="E24:E32" si="2">D24*C24</f>
        <v>0</v>
      </c>
    </row>
    <row r="25" spans="1:5">
      <c r="A25" s="7"/>
      <c r="B25" s="8" t="s">
        <v>24</v>
      </c>
      <c r="C25" s="9">
        <v>2</v>
      </c>
      <c r="D25" s="25">
        <v>0</v>
      </c>
      <c r="E25" s="10">
        <f t="shared" si="2"/>
        <v>0</v>
      </c>
    </row>
    <row r="26" spans="1:5" ht="25.5">
      <c r="A26" s="7"/>
      <c r="B26" s="8" t="s">
        <v>8</v>
      </c>
      <c r="C26" s="9">
        <v>3</v>
      </c>
      <c r="D26" s="25">
        <v>0</v>
      </c>
      <c r="E26" s="10">
        <f t="shared" si="2"/>
        <v>0</v>
      </c>
    </row>
    <row r="27" spans="1:5">
      <c r="A27" s="7"/>
      <c r="B27" s="8" t="s">
        <v>25</v>
      </c>
      <c r="C27" s="9">
        <v>2</v>
      </c>
      <c r="D27" s="25">
        <v>0</v>
      </c>
      <c r="E27" s="10">
        <f t="shared" si="2"/>
        <v>0</v>
      </c>
    </row>
    <row r="28" spans="1:5">
      <c r="A28" s="7"/>
      <c r="B28" s="8" t="s">
        <v>20</v>
      </c>
      <c r="C28" s="9">
        <v>2</v>
      </c>
      <c r="D28" s="25">
        <v>0</v>
      </c>
      <c r="E28" s="10">
        <f t="shared" si="2"/>
        <v>0</v>
      </c>
    </row>
    <row r="29" spans="1:5">
      <c r="A29" s="7"/>
      <c r="B29" s="8" t="s">
        <v>26</v>
      </c>
      <c r="C29" s="9">
        <v>1</v>
      </c>
      <c r="D29" s="25">
        <v>0</v>
      </c>
      <c r="E29" s="10">
        <f t="shared" si="2"/>
        <v>0</v>
      </c>
    </row>
    <row r="30" spans="1:5">
      <c r="A30" s="7"/>
      <c r="B30" s="8" t="s">
        <v>27</v>
      </c>
      <c r="C30" s="9">
        <v>1</v>
      </c>
      <c r="D30" s="25">
        <v>0</v>
      </c>
      <c r="E30" s="10">
        <f t="shared" si="2"/>
        <v>0</v>
      </c>
    </row>
    <row r="31" spans="1:5" ht="25.5">
      <c r="A31" s="7"/>
      <c r="B31" s="8" t="s">
        <v>13</v>
      </c>
      <c r="C31" s="9">
        <v>10</v>
      </c>
      <c r="D31" s="25">
        <v>0</v>
      </c>
      <c r="E31" s="10">
        <f t="shared" si="2"/>
        <v>0</v>
      </c>
    </row>
    <row r="32" spans="1:5" ht="25.5">
      <c r="A32" s="7"/>
      <c r="B32" s="8" t="s">
        <v>14</v>
      </c>
      <c r="C32" s="9">
        <v>10</v>
      </c>
      <c r="D32" s="25">
        <v>0</v>
      </c>
      <c r="E32" s="10">
        <f t="shared" si="2"/>
        <v>0</v>
      </c>
    </row>
    <row r="33" spans="1:5">
      <c r="A33" s="7"/>
      <c r="B33" s="11"/>
      <c r="C33" s="9"/>
      <c r="D33" s="10"/>
      <c r="E33" s="12"/>
    </row>
    <row r="34" spans="1:5">
      <c r="A34" s="13" t="s">
        <v>28</v>
      </c>
      <c r="B34" s="11"/>
      <c r="C34" s="9"/>
      <c r="D34" s="10"/>
      <c r="E34" s="12">
        <f>SUM(E24:E32)</f>
        <v>0</v>
      </c>
    </row>
    <row r="35" spans="1:5">
      <c r="A35" s="7"/>
      <c r="B35" s="11"/>
      <c r="C35" s="9"/>
      <c r="D35" s="10"/>
      <c r="E35" s="10"/>
    </row>
    <row r="36" spans="1:5">
      <c r="A36" s="13" t="s">
        <v>29</v>
      </c>
      <c r="B36" s="8" t="s">
        <v>30</v>
      </c>
      <c r="C36" s="9">
        <v>2</v>
      </c>
      <c r="D36" s="25">
        <v>0</v>
      </c>
      <c r="E36" s="10">
        <f t="shared" ref="E36:E41" si="3">D36*C36</f>
        <v>0</v>
      </c>
    </row>
    <row r="37" spans="1:5">
      <c r="A37" s="14" t="s">
        <v>31</v>
      </c>
      <c r="B37" s="8" t="s">
        <v>32</v>
      </c>
      <c r="C37" s="9">
        <v>3</v>
      </c>
      <c r="D37" s="25">
        <v>0</v>
      </c>
      <c r="E37" s="10">
        <f t="shared" si="3"/>
        <v>0</v>
      </c>
    </row>
    <row r="38" spans="1:5" ht="25.5">
      <c r="A38" s="7"/>
      <c r="B38" s="8" t="s">
        <v>33</v>
      </c>
      <c r="C38" s="9">
        <v>3</v>
      </c>
      <c r="D38" s="25">
        <v>0</v>
      </c>
      <c r="E38" s="10">
        <f t="shared" si="3"/>
        <v>0</v>
      </c>
    </row>
    <row r="39" spans="1:5">
      <c r="A39" s="7"/>
      <c r="B39" s="8" t="s">
        <v>34</v>
      </c>
      <c r="C39" s="9">
        <v>1</v>
      </c>
      <c r="D39" s="25">
        <v>0</v>
      </c>
      <c r="E39" s="10">
        <f t="shared" si="3"/>
        <v>0</v>
      </c>
    </row>
    <row r="40" spans="1:5" ht="25.5">
      <c r="A40" s="7"/>
      <c r="B40" s="8" t="s">
        <v>35</v>
      </c>
      <c r="C40" s="9">
        <v>1</v>
      </c>
      <c r="D40" s="25">
        <v>0</v>
      </c>
      <c r="E40" s="10">
        <f t="shared" si="3"/>
        <v>0</v>
      </c>
    </row>
    <row r="41" spans="1:5">
      <c r="A41" s="7"/>
      <c r="B41" s="8" t="s">
        <v>36</v>
      </c>
      <c r="C41" s="9">
        <v>2</v>
      </c>
      <c r="D41" s="25">
        <v>0</v>
      </c>
      <c r="E41" s="10">
        <f t="shared" si="3"/>
        <v>0</v>
      </c>
    </row>
    <row r="42" spans="1:5">
      <c r="A42" s="7"/>
      <c r="B42" s="11"/>
      <c r="C42" s="9"/>
      <c r="D42" s="10"/>
      <c r="E42" s="10"/>
    </row>
    <row r="43" spans="1:5">
      <c r="A43" s="13" t="s">
        <v>37</v>
      </c>
      <c r="B43" s="11"/>
      <c r="C43" s="9"/>
      <c r="D43" s="10"/>
      <c r="E43" s="12">
        <f>SUM(E36:E41)</f>
        <v>0</v>
      </c>
    </row>
    <row r="44" spans="1:5">
      <c r="A44" s="7"/>
      <c r="B44" s="11"/>
      <c r="C44" s="9"/>
      <c r="D44" s="10"/>
      <c r="E44" s="10"/>
    </row>
    <row r="45" spans="1:5">
      <c r="A45" s="13" t="s">
        <v>38</v>
      </c>
      <c r="B45" s="8" t="s">
        <v>39</v>
      </c>
      <c r="C45" s="9">
        <v>6</v>
      </c>
      <c r="D45" s="25">
        <v>0</v>
      </c>
      <c r="E45" s="10">
        <f>D45*C45</f>
        <v>0</v>
      </c>
    </row>
    <row r="46" spans="1:5">
      <c r="A46" s="7"/>
      <c r="B46" s="8" t="s">
        <v>18</v>
      </c>
      <c r="C46" s="9">
        <v>1</v>
      </c>
      <c r="D46" s="25">
        <v>0</v>
      </c>
      <c r="E46" s="10">
        <f>D46*C46</f>
        <v>0</v>
      </c>
    </row>
    <row r="47" spans="1:5">
      <c r="A47" s="7"/>
      <c r="B47" s="8" t="s">
        <v>40</v>
      </c>
      <c r="C47" s="9">
        <v>1</v>
      </c>
      <c r="D47" s="25">
        <v>0</v>
      </c>
      <c r="E47" s="10">
        <f>D47*C47</f>
        <v>0</v>
      </c>
    </row>
    <row r="48" spans="1:5">
      <c r="A48" s="7"/>
      <c r="B48" s="8" t="s">
        <v>26</v>
      </c>
      <c r="C48" s="9">
        <v>2</v>
      </c>
      <c r="D48" s="25">
        <v>0</v>
      </c>
      <c r="E48" s="10">
        <f>D48*C48</f>
        <v>0</v>
      </c>
    </row>
    <row r="49" spans="1:5">
      <c r="A49" s="7"/>
      <c r="B49" s="8" t="s">
        <v>27</v>
      </c>
      <c r="C49" s="9">
        <v>2</v>
      </c>
      <c r="D49" s="25">
        <v>0</v>
      </c>
      <c r="E49" s="10">
        <f>D49*C49</f>
        <v>0</v>
      </c>
    </row>
    <row r="50" spans="1:5">
      <c r="A50" s="7"/>
      <c r="B50" s="11"/>
      <c r="C50" s="9"/>
      <c r="D50" s="10"/>
      <c r="E50" s="10"/>
    </row>
    <row r="51" spans="1:5">
      <c r="A51" s="13" t="s">
        <v>41</v>
      </c>
      <c r="B51" s="11"/>
      <c r="C51" s="9"/>
      <c r="D51" s="10"/>
      <c r="E51" s="12">
        <f>SUM(E45:E49)</f>
        <v>0</v>
      </c>
    </row>
    <row r="52" spans="1:5">
      <c r="A52" s="7"/>
      <c r="B52" s="11"/>
      <c r="C52" s="9"/>
      <c r="D52" s="10"/>
      <c r="E52" s="10"/>
    </row>
    <row r="53" spans="1:5" ht="25.5">
      <c r="A53" s="13" t="s">
        <v>42</v>
      </c>
      <c r="B53" s="8" t="s">
        <v>43</v>
      </c>
      <c r="C53" s="9">
        <v>6</v>
      </c>
      <c r="D53" s="25">
        <v>0</v>
      </c>
      <c r="E53" s="10">
        <f>D53*C53</f>
        <v>0</v>
      </c>
    </row>
    <row r="54" spans="1:5" ht="25.5">
      <c r="A54" s="7"/>
      <c r="B54" s="8" t="s">
        <v>44</v>
      </c>
      <c r="C54" s="9">
        <v>8</v>
      </c>
      <c r="D54" s="25">
        <v>0</v>
      </c>
      <c r="E54" s="10">
        <f>D54*C54</f>
        <v>0</v>
      </c>
    </row>
    <row r="55" spans="1:5">
      <c r="A55" s="7"/>
      <c r="B55" s="11"/>
      <c r="C55" s="9"/>
      <c r="D55" s="10"/>
      <c r="E55" s="10"/>
    </row>
    <row r="56" spans="1:5">
      <c r="A56" s="13" t="s">
        <v>45</v>
      </c>
      <c r="B56" s="11"/>
      <c r="C56" s="9"/>
      <c r="D56" s="10"/>
      <c r="E56" s="12">
        <f>SUM(E53:E54)</f>
        <v>0</v>
      </c>
    </row>
    <row r="57" spans="1:5">
      <c r="A57" s="7"/>
      <c r="B57" s="11"/>
      <c r="C57" s="9"/>
      <c r="D57" s="10"/>
      <c r="E57" s="10"/>
    </row>
    <row r="58" spans="1:5" ht="25.5">
      <c r="A58" s="13" t="s">
        <v>46</v>
      </c>
      <c r="B58" s="8" t="s">
        <v>47</v>
      </c>
      <c r="C58" s="9">
        <v>6</v>
      </c>
      <c r="D58" s="25">
        <v>0</v>
      </c>
      <c r="E58" s="10">
        <f>D58*C58</f>
        <v>0</v>
      </c>
    </row>
    <row r="59" spans="1:5">
      <c r="A59" s="7"/>
      <c r="B59" s="8" t="s">
        <v>48</v>
      </c>
      <c r="C59" s="9">
        <v>7</v>
      </c>
      <c r="D59" s="25">
        <v>0</v>
      </c>
      <c r="E59" s="10">
        <f>D59*C59</f>
        <v>0</v>
      </c>
    </row>
    <row r="60" spans="1:5">
      <c r="A60" s="7"/>
      <c r="B60" s="11"/>
      <c r="C60" s="9"/>
      <c r="D60" s="10"/>
      <c r="E60" s="10"/>
    </row>
    <row r="61" spans="1:5">
      <c r="A61" s="13" t="s">
        <v>49</v>
      </c>
      <c r="B61" s="11"/>
      <c r="C61" s="9"/>
      <c r="D61" s="10"/>
      <c r="E61" s="12">
        <f>SUM(E58:E59)</f>
        <v>0</v>
      </c>
    </row>
    <row r="62" spans="1:5">
      <c r="A62" s="7"/>
      <c r="B62" s="11"/>
      <c r="C62" s="9"/>
      <c r="D62" s="10"/>
      <c r="E62" s="10"/>
    </row>
    <row r="63" spans="1:5">
      <c r="A63" s="13" t="s">
        <v>50</v>
      </c>
      <c r="B63" s="8" t="s">
        <v>51</v>
      </c>
      <c r="C63" s="9">
        <v>2</v>
      </c>
      <c r="D63" s="25">
        <v>0</v>
      </c>
      <c r="E63" s="10">
        <f>D63*C63</f>
        <v>0</v>
      </c>
    </row>
    <row r="64" spans="1:5">
      <c r="A64" s="7"/>
      <c r="B64" s="11"/>
      <c r="C64" s="9"/>
      <c r="D64" s="10"/>
      <c r="E64" s="10"/>
    </row>
    <row r="65" spans="1:5">
      <c r="A65" s="13" t="s">
        <v>52</v>
      </c>
      <c r="B65" s="11"/>
      <c r="C65" s="9"/>
      <c r="D65" s="10"/>
      <c r="E65" s="12">
        <f>E63</f>
        <v>0</v>
      </c>
    </row>
    <row r="66" spans="1:5">
      <c r="A66" s="7"/>
      <c r="B66" s="11"/>
      <c r="C66" s="9"/>
      <c r="D66" s="10"/>
      <c r="E66" s="10"/>
    </row>
    <row r="67" spans="1:5">
      <c r="A67" s="13" t="s">
        <v>53</v>
      </c>
      <c r="B67" s="8" t="s">
        <v>51</v>
      </c>
      <c r="C67" s="9">
        <v>3</v>
      </c>
      <c r="D67" s="25">
        <v>0</v>
      </c>
      <c r="E67" s="10">
        <f>D67*C67</f>
        <v>0</v>
      </c>
    </row>
    <row r="68" spans="1:5">
      <c r="A68" s="7"/>
      <c r="B68" s="11"/>
      <c r="C68" s="9"/>
      <c r="D68" s="10"/>
      <c r="E68" s="10"/>
    </row>
    <row r="69" spans="1:5">
      <c r="A69" s="13" t="s">
        <v>54</v>
      </c>
      <c r="B69" s="11"/>
      <c r="C69" s="9"/>
      <c r="D69" s="10"/>
      <c r="E69" s="12">
        <f>E67</f>
        <v>0</v>
      </c>
    </row>
    <row r="70" spans="1:5">
      <c r="A70" s="7"/>
      <c r="B70" s="11"/>
      <c r="C70" s="9"/>
      <c r="D70" s="10"/>
      <c r="E70" s="10"/>
    </row>
    <row r="71" spans="1:5">
      <c r="A71" s="13" t="s">
        <v>55</v>
      </c>
      <c r="B71" s="8" t="s">
        <v>56</v>
      </c>
      <c r="C71" s="9">
        <v>3</v>
      </c>
      <c r="D71" s="25">
        <v>0</v>
      </c>
      <c r="E71" s="10">
        <f>D71*C71</f>
        <v>0</v>
      </c>
    </row>
    <row r="72" spans="1:5">
      <c r="A72" s="7"/>
      <c r="B72" s="8" t="s">
        <v>57</v>
      </c>
      <c r="C72" s="9"/>
      <c r="D72" s="10"/>
      <c r="E72" s="10"/>
    </row>
    <row r="73" spans="1:5">
      <c r="A73" s="13" t="s">
        <v>58</v>
      </c>
      <c r="B73" s="11"/>
      <c r="C73" s="9"/>
      <c r="D73" s="10"/>
      <c r="E73" s="12">
        <f>E71</f>
        <v>0</v>
      </c>
    </row>
    <row r="74" spans="1:5">
      <c r="A74" s="7"/>
      <c r="B74" s="11"/>
      <c r="C74" s="9"/>
      <c r="D74" s="10"/>
      <c r="E74" s="10"/>
    </row>
    <row r="75" spans="1:5">
      <c r="A75" s="7"/>
      <c r="B75" s="8" t="s">
        <v>59</v>
      </c>
      <c r="C75" s="9"/>
      <c r="D75" s="10"/>
      <c r="E75" s="10">
        <f>E13+E22+E34+E43+E51+E56+E61+E65+E69+E73</f>
        <v>0</v>
      </c>
    </row>
    <row r="76" spans="1:5">
      <c r="A76" s="7"/>
      <c r="B76" s="8" t="s">
        <v>60</v>
      </c>
      <c r="C76" s="9"/>
      <c r="D76" s="10"/>
      <c r="E76" s="10">
        <f>E75*0.09</f>
        <v>0</v>
      </c>
    </row>
    <row r="77" spans="1:5">
      <c r="A77" s="7"/>
      <c r="B77" s="8" t="s">
        <v>61</v>
      </c>
      <c r="C77" s="9"/>
      <c r="D77" s="10"/>
      <c r="E77" s="10">
        <f>E75*0.015</f>
        <v>0</v>
      </c>
    </row>
    <row r="78" spans="1:5">
      <c r="A78" s="7"/>
      <c r="B78" s="11"/>
      <c r="C78" s="9"/>
      <c r="D78" s="10"/>
      <c r="E78" s="10"/>
    </row>
    <row r="79" spans="1:5">
      <c r="A79" s="13" t="s">
        <v>62</v>
      </c>
      <c r="B79" s="11"/>
      <c r="C79" s="9"/>
      <c r="D79" s="10"/>
      <c r="E79" s="12">
        <f>E75+E76+E77</f>
        <v>0</v>
      </c>
    </row>
  </sheetData>
  <sheetProtection algorithmName="SHA-512" hashValue="hFMSM2HVZo3bCa1CeysyxbYnT1LO8oHxa6zyag8QfCKQVbnB/xdyUnL20rhoDWTbI9al9yvFBkQJ9M/LoJNb+g==" saltValue="LFJn70LN9d+R35UlZfR+Lg==" spinCount="100000" sheet="1" objects="1" scenarios="1"/>
  <mergeCells count="1">
    <mergeCell ref="A1:E1"/>
  </mergeCells>
  <pageMargins left="0.5" right="0.5" top="0.75" bottom="0.75" header="0.27777800000000002" footer="0.27777800000000002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9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F4" sqref="F4"/>
    </sheetView>
  </sheetViews>
  <sheetFormatPr defaultColWidth="16.28515625" defaultRowHeight="19.899999999999999" customHeight="1"/>
  <cols>
    <col min="1" max="9" width="16.28515625" style="15" customWidth="1"/>
    <col min="10" max="16384" width="16.28515625" style="15"/>
  </cols>
  <sheetData>
    <row r="1" spans="1:8" ht="27.6" customHeight="1">
      <c r="A1" s="26" t="s">
        <v>63</v>
      </c>
      <c r="B1" s="26"/>
      <c r="C1" s="26"/>
      <c r="D1" s="26"/>
      <c r="E1" s="26"/>
      <c r="F1" s="26"/>
      <c r="G1" s="26"/>
      <c r="H1" s="26"/>
    </row>
    <row r="2" spans="1:8" ht="20.25" customHeight="1">
      <c r="A2" s="16"/>
      <c r="B2" s="17" t="s">
        <v>64</v>
      </c>
      <c r="C2" s="17" t="s">
        <v>65</v>
      </c>
      <c r="D2" s="17" t="s">
        <v>66</v>
      </c>
      <c r="E2" s="17" t="s">
        <v>67</v>
      </c>
      <c r="F2" s="17" t="s">
        <v>68</v>
      </c>
      <c r="G2" s="17" t="s">
        <v>69</v>
      </c>
      <c r="H2" s="17" t="s">
        <v>68</v>
      </c>
    </row>
    <row r="3" spans="1:8" ht="20.25" customHeight="1">
      <c r="A3" s="3" t="s">
        <v>70</v>
      </c>
      <c r="B3" s="18"/>
      <c r="C3" s="19"/>
      <c r="D3" s="19"/>
      <c r="E3" s="19"/>
      <c r="F3" s="19"/>
      <c r="G3" s="19"/>
      <c r="H3" s="19"/>
    </row>
    <row r="4" spans="1:8" ht="20.100000000000001" customHeight="1">
      <c r="A4" s="7"/>
      <c r="B4" s="20"/>
      <c r="C4" s="21"/>
      <c r="D4" s="21"/>
      <c r="E4" s="21"/>
      <c r="F4" s="21"/>
      <c r="G4" s="21"/>
      <c r="H4" s="21"/>
    </row>
    <row r="5" spans="1:8" ht="20.100000000000001" customHeight="1">
      <c r="A5" s="13" t="s">
        <v>71</v>
      </c>
      <c r="B5" s="22">
        <v>1.18</v>
      </c>
      <c r="C5" s="23">
        <v>0.38</v>
      </c>
      <c r="D5" s="23">
        <f t="shared" ref="D5:D10" si="0">B5*C5</f>
        <v>0.44839999999999997</v>
      </c>
      <c r="E5" s="21"/>
      <c r="F5" s="21"/>
      <c r="G5" s="23">
        <v>4500</v>
      </c>
      <c r="H5" s="23">
        <f t="shared" ref="H5:H10" si="1">D5*G5</f>
        <v>2017.8</v>
      </c>
    </row>
    <row r="6" spans="1:8" ht="20.100000000000001" customHeight="1">
      <c r="A6" s="13" t="s">
        <v>72</v>
      </c>
      <c r="B6" s="22">
        <v>1.18</v>
      </c>
      <c r="C6" s="23">
        <v>0.38</v>
      </c>
      <c r="D6" s="23">
        <f t="shared" si="0"/>
        <v>0.44839999999999997</v>
      </c>
      <c r="E6" s="21"/>
      <c r="F6" s="21"/>
      <c r="G6" s="23">
        <v>4500</v>
      </c>
      <c r="H6" s="23">
        <f t="shared" si="1"/>
        <v>2017.8</v>
      </c>
    </row>
    <row r="7" spans="1:8" ht="20.100000000000001" customHeight="1">
      <c r="A7" s="13" t="s">
        <v>73</v>
      </c>
      <c r="B7" s="22">
        <v>1.22</v>
      </c>
      <c r="C7" s="23">
        <v>0.65</v>
      </c>
      <c r="D7" s="23">
        <f t="shared" si="0"/>
        <v>0.79300000000000004</v>
      </c>
      <c r="E7" s="21"/>
      <c r="F7" s="21"/>
      <c r="G7" s="23">
        <v>4650</v>
      </c>
      <c r="H7" s="23">
        <f t="shared" si="1"/>
        <v>3687.4500000000003</v>
      </c>
    </row>
    <row r="8" spans="1:8" ht="20.100000000000001" customHeight="1">
      <c r="A8" s="13" t="s">
        <v>74</v>
      </c>
      <c r="B8" s="22">
        <v>1.22</v>
      </c>
      <c r="C8" s="23">
        <v>0.65</v>
      </c>
      <c r="D8" s="23">
        <f t="shared" si="0"/>
        <v>0.79300000000000004</v>
      </c>
      <c r="E8" s="21"/>
      <c r="F8" s="21"/>
      <c r="G8" s="23">
        <v>4650</v>
      </c>
      <c r="H8" s="23">
        <f t="shared" si="1"/>
        <v>3687.4500000000003</v>
      </c>
    </row>
    <row r="9" spans="1:8" ht="20.100000000000001" customHeight="1">
      <c r="A9" s="13" t="s">
        <v>75</v>
      </c>
      <c r="B9" s="22">
        <v>0.65</v>
      </c>
      <c r="C9" s="23">
        <v>0.48</v>
      </c>
      <c r="D9" s="23">
        <f t="shared" si="0"/>
        <v>0.312</v>
      </c>
      <c r="E9" s="21"/>
      <c r="F9" s="21"/>
      <c r="G9" s="23">
        <v>4500</v>
      </c>
      <c r="H9" s="23">
        <f t="shared" si="1"/>
        <v>1404</v>
      </c>
    </row>
    <row r="10" spans="1:8" ht="20.100000000000001" customHeight="1">
      <c r="A10" s="13" t="s">
        <v>75</v>
      </c>
      <c r="B10" s="22">
        <v>0.65</v>
      </c>
      <c r="C10" s="23">
        <v>0.48</v>
      </c>
      <c r="D10" s="23">
        <f t="shared" si="0"/>
        <v>0.312</v>
      </c>
      <c r="E10" s="21"/>
      <c r="F10" s="21"/>
      <c r="G10" s="23">
        <v>4500</v>
      </c>
      <c r="H10" s="23">
        <f t="shared" si="1"/>
        <v>1404</v>
      </c>
    </row>
    <row r="11" spans="1:8" ht="20.100000000000001" customHeight="1">
      <c r="A11" s="13" t="s">
        <v>68</v>
      </c>
      <c r="B11" s="20"/>
      <c r="C11" s="21"/>
      <c r="D11" s="23">
        <f>SUM(D5:D10)</f>
        <v>3.1067999999999998</v>
      </c>
      <c r="E11" s="21"/>
      <c r="F11" s="21"/>
      <c r="G11" s="21"/>
      <c r="H11" s="23">
        <f>SUM(H5:H10)</f>
        <v>14218.5</v>
      </c>
    </row>
    <row r="12" spans="1:8" ht="20.100000000000001" customHeight="1">
      <c r="A12" s="7"/>
      <c r="B12" s="20"/>
      <c r="C12" s="21"/>
      <c r="D12" s="21"/>
      <c r="E12" s="21"/>
      <c r="F12" s="21"/>
      <c r="G12" s="21"/>
      <c r="H12" s="21"/>
    </row>
    <row r="13" spans="1:8" ht="20.100000000000001" customHeight="1">
      <c r="A13" s="13" t="s">
        <v>76</v>
      </c>
      <c r="B13" s="22">
        <v>1.22</v>
      </c>
      <c r="C13" s="23">
        <v>0.55000000000000004</v>
      </c>
      <c r="D13" s="23">
        <f>B13*C13</f>
        <v>0.67100000000000004</v>
      </c>
      <c r="E13" s="21"/>
      <c r="F13" s="21"/>
      <c r="G13" s="23">
        <v>4650</v>
      </c>
      <c r="H13" s="23">
        <f>D13*G13</f>
        <v>3120.15</v>
      </c>
    </row>
    <row r="14" spans="1:8" ht="20.100000000000001" customHeight="1">
      <c r="A14" s="7"/>
      <c r="B14" s="20"/>
      <c r="C14" s="21"/>
      <c r="D14" s="21"/>
      <c r="E14" s="21"/>
      <c r="F14" s="21"/>
      <c r="G14" s="21"/>
      <c r="H14" s="21"/>
    </row>
    <row r="15" spans="1:8" ht="20.100000000000001" customHeight="1">
      <c r="A15" s="13" t="s">
        <v>76</v>
      </c>
      <c r="B15" s="22">
        <v>1.22</v>
      </c>
      <c r="C15" s="23">
        <v>0.45</v>
      </c>
      <c r="D15" s="23">
        <f>B15*C15</f>
        <v>0.54900000000000004</v>
      </c>
      <c r="E15" s="21"/>
      <c r="F15" s="21"/>
      <c r="G15" s="23">
        <v>4650</v>
      </c>
      <c r="H15" s="23">
        <f>D15*G15</f>
        <v>2552.8500000000004</v>
      </c>
    </row>
    <row r="16" spans="1:8" ht="20.100000000000001" customHeight="1">
      <c r="A16" s="7"/>
      <c r="B16" s="20"/>
      <c r="C16" s="21"/>
      <c r="D16" s="21"/>
      <c r="E16" s="21"/>
      <c r="F16" s="21"/>
      <c r="G16" s="21"/>
      <c r="H16" s="21"/>
    </row>
    <row r="17" spans="1:8" ht="20.100000000000001" customHeight="1">
      <c r="A17" s="13" t="s">
        <v>77</v>
      </c>
      <c r="B17" s="20"/>
      <c r="C17" s="21"/>
      <c r="D17" s="21"/>
      <c r="E17" s="21"/>
      <c r="F17" s="21"/>
      <c r="G17" s="21"/>
      <c r="H17" s="21"/>
    </row>
    <row r="18" spans="1:8" ht="20.100000000000001" customHeight="1">
      <c r="A18" s="13" t="s">
        <v>78</v>
      </c>
      <c r="B18" s="20"/>
      <c r="C18" s="21"/>
      <c r="D18" s="23">
        <f>(3+1.7+1.6)*1.5</f>
        <v>9.4500000000000011</v>
      </c>
      <c r="E18" s="21"/>
      <c r="F18" s="21"/>
      <c r="G18" s="23">
        <v>9000</v>
      </c>
      <c r="H18" s="23">
        <f>D18*G18</f>
        <v>85050.000000000015</v>
      </c>
    </row>
    <row r="19" spans="1:8" ht="20.100000000000001" customHeight="1">
      <c r="A19" s="7"/>
      <c r="B19" s="20"/>
      <c r="C19" s="21"/>
      <c r="D19" s="21"/>
      <c r="E19" s="21"/>
      <c r="F19" s="23">
        <f>D19*E19</f>
        <v>0</v>
      </c>
      <c r="G19" s="21"/>
      <c r="H19" s="21"/>
    </row>
    <row r="20" spans="1:8" ht="20.100000000000001" customHeight="1">
      <c r="A20" s="7"/>
      <c r="B20" s="22">
        <v>0.5</v>
      </c>
      <c r="C20" s="23">
        <v>0.81</v>
      </c>
      <c r="D20" s="23">
        <f>B20*C20</f>
        <v>0.40500000000000003</v>
      </c>
      <c r="E20" s="23">
        <v>4</v>
      </c>
      <c r="F20" s="23">
        <f>D20*E20</f>
        <v>1.62</v>
      </c>
      <c r="G20" s="23">
        <v>750</v>
      </c>
      <c r="H20" s="23">
        <f>F20*G20</f>
        <v>1215</v>
      </c>
    </row>
    <row r="21" spans="1:8" ht="20.100000000000001" customHeight="1">
      <c r="A21" s="7"/>
      <c r="B21" s="22">
        <v>0.5</v>
      </c>
      <c r="C21" s="23">
        <v>0.8</v>
      </c>
      <c r="D21" s="23">
        <f>B21*C21</f>
        <v>0.4</v>
      </c>
      <c r="E21" s="23">
        <v>4</v>
      </c>
      <c r="F21" s="23">
        <f>D21*E21</f>
        <v>1.6</v>
      </c>
      <c r="G21" s="23">
        <v>750</v>
      </c>
      <c r="H21" s="23">
        <f>F21*G21</f>
        <v>1200</v>
      </c>
    </row>
    <row r="22" spans="1:8" ht="20.100000000000001" customHeight="1">
      <c r="A22" s="7"/>
      <c r="B22" s="22">
        <v>0.8</v>
      </c>
      <c r="C22" s="23">
        <v>0.8</v>
      </c>
      <c r="D22" s="23">
        <f>B22*C22</f>
        <v>0.64000000000000012</v>
      </c>
      <c r="E22" s="23">
        <v>2</v>
      </c>
      <c r="F22" s="23">
        <f>D22*E22</f>
        <v>1.2800000000000002</v>
      </c>
      <c r="G22" s="23">
        <v>2500</v>
      </c>
      <c r="H22" s="23">
        <f>F22*G22</f>
        <v>3200.0000000000005</v>
      </c>
    </row>
    <row r="23" spans="1:8" ht="20.100000000000001" customHeight="1">
      <c r="A23" s="7"/>
      <c r="B23" s="20"/>
      <c r="C23" s="21"/>
      <c r="D23" s="21"/>
      <c r="E23" s="21"/>
      <c r="F23" s="23">
        <v>1.6</v>
      </c>
      <c r="G23" s="23">
        <v>750</v>
      </c>
      <c r="H23" s="23">
        <f>F23*G23</f>
        <v>1200</v>
      </c>
    </row>
    <row r="24" spans="1:8" ht="20.100000000000001" customHeight="1">
      <c r="A24" s="7"/>
      <c r="B24" s="20"/>
      <c r="C24" s="21"/>
      <c r="D24" s="21"/>
      <c r="E24" s="21"/>
      <c r="F24" s="23">
        <v>1.6</v>
      </c>
      <c r="G24" s="23">
        <v>2500</v>
      </c>
      <c r="H24" s="23">
        <f>F24*G24</f>
        <v>4000</v>
      </c>
    </row>
    <row r="25" spans="1:8" ht="20.100000000000001" customHeight="1">
      <c r="A25" s="7"/>
      <c r="B25" s="20"/>
      <c r="C25" s="21"/>
      <c r="D25" s="21"/>
      <c r="E25" s="21"/>
      <c r="F25" s="21"/>
      <c r="G25" s="21"/>
      <c r="H25" s="23">
        <f>SUM(H20:H24)</f>
        <v>10815</v>
      </c>
    </row>
    <row r="26" spans="1:8" ht="20.100000000000001" customHeight="1">
      <c r="A26" s="13" t="s">
        <v>79</v>
      </c>
      <c r="B26" s="20"/>
      <c r="C26" s="21"/>
      <c r="D26" s="21"/>
      <c r="E26" s="21"/>
      <c r="F26" s="23">
        <v>10</v>
      </c>
      <c r="G26" s="23">
        <v>2600</v>
      </c>
      <c r="H26" s="23">
        <f>F26*G26</f>
        <v>26000</v>
      </c>
    </row>
    <row r="27" spans="1:8" ht="20.100000000000001" customHeight="1">
      <c r="A27" s="7"/>
      <c r="B27" s="20"/>
      <c r="C27" s="21"/>
      <c r="D27" s="21"/>
      <c r="E27" s="21"/>
      <c r="F27" s="21"/>
      <c r="G27" s="21"/>
      <c r="H27" s="21"/>
    </row>
    <row r="28" spans="1:8" ht="20.100000000000001" customHeight="1">
      <c r="A28" s="7"/>
      <c r="B28" s="20"/>
      <c r="C28" s="21"/>
      <c r="D28" s="21"/>
      <c r="E28" s="21"/>
      <c r="F28" s="21"/>
      <c r="G28" s="21"/>
      <c r="H28" s="23">
        <f>H18+H25+H26</f>
        <v>121865.00000000001</v>
      </c>
    </row>
    <row r="29" spans="1:8" ht="20.100000000000001" customHeight="1">
      <c r="A29" s="7"/>
      <c r="B29" s="20"/>
      <c r="C29" s="21"/>
      <c r="D29" s="21"/>
      <c r="E29" s="21"/>
      <c r="F29" s="21"/>
      <c r="G29" s="21"/>
      <c r="H29" s="21"/>
    </row>
    <row r="30" spans="1:8" ht="20.100000000000001" customHeight="1">
      <c r="A30" s="13" t="s">
        <v>80</v>
      </c>
      <c r="B30" s="20"/>
      <c r="C30" s="21"/>
      <c r="D30" s="21"/>
      <c r="E30" s="21"/>
      <c r="F30" s="21"/>
      <c r="G30" s="21"/>
      <c r="H30" s="21"/>
    </row>
    <row r="31" spans="1:8" ht="20.100000000000001" customHeight="1">
      <c r="A31" s="13" t="s">
        <v>78</v>
      </c>
      <c r="B31" s="20"/>
      <c r="C31" s="21"/>
      <c r="D31" s="21"/>
      <c r="E31" s="21"/>
      <c r="F31" s="21"/>
      <c r="G31" s="21"/>
      <c r="H31" s="21"/>
    </row>
    <row r="32" spans="1:8" ht="20.100000000000001" customHeight="1">
      <c r="A32" s="7"/>
      <c r="B32" s="20"/>
      <c r="C32" s="21"/>
      <c r="D32" s="21"/>
      <c r="E32" s="21"/>
      <c r="F32" s="23">
        <f>D32*E32</f>
        <v>0</v>
      </c>
      <c r="G32" s="21"/>
      <c r="H32" s="21"/>
    </row>
    <row r="33" spans="1:8" ht="20.100000000000001" customHeight="1">
      <c r="A33" s="7"/>
      <c r="B33" s="22">
        <v>0.45</v>
      </c>
      <c r="C33" s="23">
        <v>2.6</v>
      </c>
      <c r="D33" s="23">
        <f>B33*C33</f>
        <v>1.1700000000000002</v>
      </c>
      <c r="E33" s="23">
        <v>2</v>
      </c>
      <c r="F33" s="23">
        <f>D33*E33</f>
        <v>2.3400000000000003</v>
      </c>
      <c r="G33" s="23">
        <v>750</v>
      </c>
      <c r="H33" s="23">
        <f>F33*G33</f>
        <v>1755.0000000000002</v>
      </c>
    </row>
    <row r="34" spans="1:8" ht="20.100000000000001" customHeight="1">
      <c r="A34" s="7"/>
      <c r="B34" s="22">
        <v>0.6</v>
      </c>
      <c r="C34" s="23">
        <v>0.45</v>
      </c>
      <c r="D34" s="23">
        <f>B34*C34</f>
        <v>0.27</v>
      </c>
      <c r="E34" s="23">
        <v>8</v>
      </c>
      <c r="F34" s="23">
        <f>D34*E34</f>
        <v>2.16</v>
      </c>
      <c r="G34" s="23">
        <v>750</v>
      </c>
      <c r="H34" s="23">
        <f>F34*G34</f>
        <v>1620</v>
      </c>
    </row>
    <row r="35" spans="1:8" ht="20.100000000000001" customHeight="1">
      <c r="A35" s="7"/>
      <c r="B35" s="22">
        <v>0.6</v>
      </c>
      <c r="C35" s="23">
        <v>2.6</v>
      </c>
      <c r="D35" s="23">
        <f>B35*C35</f>
        <v>1.56</v>
      </c>
      <c r="E35" s="23">
        <v>1</v>
      </c>
      <c r="F35" s="23">
        <f>D35*E35</f>
        <v>1.56</v>
      </c>
      <c r="G35" s="23">
        <v>500</v>
      </c>
      <c r="H35" s="23">
        <f>F35*G35</f>
        <v>780</v>
      </c>
    </row>
    <row r="36" spans="1:8" ht="20.100000000000001" customHeight="1">
      <c r="A36" s="7"/>
      <c r="B36" s="22">
        <v>0.6</v>
      </c>
      <c r="C36" s="23">
        <v>0.1</v>
      </c>
      <c r="D36" s="23">
        <f>B36*C36</f>
        <v>0.06</v>
      </c>
      <c r="E36" s="23">
        <v>1</v>
      </c>
      <c r="F36" s="23">
        <f>D36*E36</f>
        <v>0.06</v>
      </c>
      <c r="G36" s="23">
        <v>1500</v>
      </c>
      <c r="H36" s="23">
        <f>F36*G36</f>
        <v>90</v>
      </c>
    </row>
    <row r="37" spans="1:8" ht="20.100000000000001" customHeight="1">
      <c r="A37" s="7"/>
      <c r="B37" s="20"/>
      <c r="C37" s="21"/>
      <c r="D37" s="21"/>
      <c r="E37" s="21"/>
      <c r="F37" s="21"/>
      <c r="G37" s="21"/>
      <c r="H37" s="23">
        <f>SUM(H32:H36)</f>
        <v>4245</v>
      </c>
    </row>
    <row r="38" spans="1:8" ht="20.100000000000001" customHeight="1">
      <c r="A38" s="7"/>
      <c r="B38" s="22">
        <v>0.6</v>
      </c>
      <c r="C38" s="23">
        <v>2.6</v>
      </c>
      <c r="D38" s="23">
        <f>B38*C38</f>
        <v>1.56</v>
      </c>
      <c r="E38" s="23">
        <v>1</v>
      </c>
      <c r="F38" s="23">
        <f>D38*E38</f>
        <v>1.56</v>
      </c>
      <c r="G38" s="23">
        <v>4600</v>
      </c>
      <c r="H38" s="23">
        <f>F38*G38</f>
        <v>7176</v>
      </c>
    </row>
    <row r="39" spans="1:8" ht="20.100000000000001" customHeight="1">
      <c r="A39" s="7"/>
      <c r="B39" s="20"/>
      <c r="C39" s="21"/>
      <c r="D39" s="21"/>
      <c r="E39" s="21"/>
      <c r="F39" s="21"/>
      <c r="G39" s="21"/>
      <c r="H39" s="23">
        <f>H37+H38</f>
        <v>11421</v>
      </c>
    </row>
  </sheetData>
  <sheetProtection algorithmName="SHA-512" hashValue="JwkXBZMFfUqO8kKldmJZlHDPcOcCNK9PF94bfdqhLV9rZi5jtIpQ5vzr4maRYh7e0KM/BzB6RB5bKVKFl0MBfw==" saltValue="h3L3KCS1nbvCbV8Pd5Dk6g==" spinCount="100000" sheet="1" objects="1" scenarios="1"/>
  <mergeCells count="1">
    <mergeCell ref="A1:H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Pomocné výpočty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Veronika Řezníková</cp:lastModifiedBy>
  <dcterms:modified xsi:type="dcterms:W3CDTF">2024-07-30T06:36:21Z</dcterms:modified>
</cp:coreProperties>
</file>